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rs\kburkhart\Trump Watch\Budget\"/>
    </mc:Choice>
  </mc:AlternateContent>
  <bookViews>
    <workbookView xWindow="0" yWindow="0" windowWidth="19200" windowHeight="10995"/>
  </bookViews>
  <sheets>
    <sheet name="Program Compariso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E14" i="3" l="1"/>
  <c r="D4" i="3" l="1"/>
  <c r="B19" i="3" l="1"/>
  <c r="C19" i="3" l="1"/>
  <c r="E6" i="3" l="1"/>
  <c r="G6" i="3" l="1"/>
  <c r="G11" i="3"/>
  <c r="G13" i="3"/>
  <c r="F13" i="3"/>
  <c r="F12" i="3"/>
  <c r="F11" i="3"/>
  <c r="F10" i="3"/>
  <c r="F9" i="3"/>
  <c r="F8" i="3"/>
  <c r="F6" i="3"/>
  <c r="G15" i="3"/>
  <c r="F15" i="3"/>
  <c r="F14" i="3"/>
  <c r="G12" i="3"/>
  <c r="G10" i="3"/>
  <c r="G9" i="3"/>
  <c r="E7" i="3"/>
  <c r="G7" i="3" s="1"/>
  <c r="E5" i="3"/>
  <c r="F5" i="3" s="1"/>
  <c r="C4" i="3"/>
  <c r="B4" i="3"/>
  <c r="G14" i="3" l="1"/>
  <c r="F7" i="3"/>
  <c r="E19" i="3"/>
  <c r="F19" i="3" s="1"/>
  <c r="E4" i="3"/>
  <c r="G19" i="3" l="1"/>
  <c r="G4" i="3"/>
  <c r="F4" i="3"/>
</calcChain>
</file>

<file path=xl/sharedStrings.xml><?xml version="1.0" encoding="utf-8"?>
<sst xmlns="http://schemas.openxmlformats.org/spreadsheetml/2006/main" count="30" uniqueCount="29">
  <si>
    <t>Science &amp; Technology</t>
  </si>
  <si>
    <t>2018 Presidential</t>
  </si>
  <si>
    <t>Environmental Programs &amp; Management</t>
  </si>
  <si>
    <t>Hazardous Waste Electronic Manifest System Fund</t>
  </si>
  <si>
    <t>Buildings &amp; Facilities</t>
  </si>
  <si>
    <t>Hazardous Substance Superfund</t>
  </si>
  <si>
    <t>Leaking Underground Storage Tank Trust Fund Program</t>
  </si>
  <si>
    <t>Inland Oil Spill Programs</t>
  </si>
  <si>
    <t>State &amp; Tribal Assistance Grants</t>
  </si>
  <si>
    <t>Office of Inspector General</t>
  </si>
  <si>
    <t>Geographic Programs</t>
  </si>
  <si>
    <t>Water Infrastructure Finance &amp; Innovation Fund</t>
  </si>
  <si>
    <t>Total EPA</t>
  </si>
  <si>
    <t>Cancellation of Funds</t>
  </si>
  <si>
    <t>Program</t>
  </si>
  <si>
    <t>https://www.congress.gov/115/bills/hr3354/BILLS-115hr3354pcs.pdf</t>
  </si>
  <si>
    <t>EPA Budget Comparison</t>
  </si>
  <si>
    <t>2017 Enacted</t>
  </si>
  <si>
    <t>2018 House Resolution 3354</t>
  </si>
  <si>
    <t>Report 115-238</t>
  </si>
  <si>
    <t>https://www.congress.gov/115/crpt/hrpt238/CRPT-115hrpt238.pdf</t>
  </si>
  <si>
    <t>2018 House Budget, Post Amendments
9/27/17</t>
  </si>
  <si>
    <t>2018 House Budget
7/21/17</t>
  </si>
  <si>
    <t>Sources:</t>
  </si>
  <si>
    <t>Core Functions (Not Geographic Programs)</t>
  </si>
  <si>
    <t>EPM Total</t>
  </si>
  <si>
    <r>
      <t>% Change:</t>
    </r>
    <r>
      <rPr>
        <sz val="11"/>
        <color theme="1"/>
        <rFont val="Calibri"/>
        <family val="2"/>
        <scheme val="minor"/>
      </rPr>
      <t xml:space="preserve"> 2017 Enacted vs. 2018 Bill</t>
    </r>
  </si>
  <si>
    <r>
      <t xml:space="preserve">% Change: </t>
    </r>
    <r>
      <rPr>
        <sz val="11"/>
        <color theme="1"/>
        <rFont val="Calibri"/>
        <family val="2"/>
        <scheme val="minor"/>
      </rPr>
      <t>2018 Pres. 
vs. Bill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</si>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</sst>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3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0" fillId="0" borderId="0" xfId="0" applyAlignment="1">
      <alignment horizontal="center" vertical="center" wrapText="1"/>
    </xf>
    <xf numFmtId="164" fontId="2" fillId="0" borderId="0" xfId="0" applyNumberFormat="1" applyFont="1"/>
    <xf numFmtId="0" fontId="5" fillId="0" borderId="0" xfId="0" applyFont="1"/>
    <xf numFmtId="9" fontId="6" fillId="0" borderId="0" xfId="2" applyFont="1"/>
    <xf numFmtId="164" fontId="0" fillId="4" borderId="0" xfId="1" applyNumberFormat="1" applyFont="1" applyFill="1"/>
    <xf numFmtId="164" fontId="4" fillId="4" borderId="0" xfId="1" applyNumberFormat="1" applyFont="1" applyFill="1"/>
    <xf numFmtId="164" fontId="0" fillId="4" borderId="0" xfId="0" applyNumberFormat="1" applyFill="1"/>
    <xf numFmtId="165" fontId="6" fillId="0" borderId="0" xfId="2" applyNumberFormat="1" applyFont="1"/>
    <xf numFmtId="9" fontId="7" fillId="0" borderId="0" xfId="2" applyFont="1"/>
    <xf numFmtId="165" fontId="7" fillId="0" borderId="0" xfId="2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4" borderId="0" xfId="0" applyNumberFormat="1" applyFill="1" applyBorder="1"/>
    <xf numFmtId="164" fontId="0" fillId="0" borderId="0" xfId="1" applyNumberFormat="1" applyFont="1" applyBorder="1"/>
    <xf numFmtId="0" fontId="0" fillId="0" borderId="1" xfId="0" applyBorder="1"/>
    <xf numFmtId="0" fontId="0" fillId="4" borderId="1" xfId="0" applyFill="1" applyBorder="1"/>
    <xf numFmtId="164" fontId="2" fillId="4" borderId="0" xfId="1" applyNumberFormat="1" applyFont="1" applyFill="1"/>
    <xf numFmtId="164" fontId="2" fillId="0" borderId="0" xfId="1" applyNumberFormat="1" applyFont="1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164" fontId="4" fillId="4" borderId="0" xfId="1" applyNumberFormat="1" applyFont="1" applyFill="1" applyBorder="1"/>
    <xf numFmtId="164" fontId="4" fillId="0" borderId="0" xfId="1" applyNumberFormat="1" applyFont="1" applyBorder="1"/>
    <xf numFmtId="9" fontId="6" fillId="0" borderId="0" xfId="2" applyFont="1" applyBorder="1"/>
    <xf numFmtId="0" fontId="2" fillId="0" borderId="0" xfId="0" applyFont="1" applyBorder="1" applyAlignment="1">
      <alignment horizontal="right"/>
    </xf>
    <xf numFmtId="164" fontId="2" fillId="4" borderId="0" xfId="1" applyNumberFormat="1" applyFont="1" applyFill="1" applyBorder="1"/>
    <xf numFmtId="164" fontId="2" fillId="0" borderId="0" xfId="1" applyNumberFormat="1" applyFont="1" applyBorder="1"/>
    <xf numFmtId="9" fontId="7" fillId="0" borderId="0" xfId="2" applyNumberFormat="1" applyFont="1"/>
    <xf numFmtId="0" fontId="7" fillId="0" borderId="0" xfId="0" applyFont="1"/>
    <xf numFmtId="9" fontId="7" fillId="0" borderId="0" xfId="2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ngress.gov/115/crpt/hrpt238/CRPT-115hrpt238.pdf" TargetMode="External"/><Relationship Id="rId1" Type="http://schemas.openxmlformats.org/officeDocument/2006/relationships/hyperlink" Target="https://www.congress.gov/115/bills/hr3354/BILLS-115hr3354p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/>
  </sheetViews>
  <sheetFormatPr defaultRowHeight="15" x14ac:dyDescent="0.25"/>
  <cols>
    <col min="1" max="1" width="50.5703125" bestFit="1" customWidth="1"/>
    <col min="2" max="2" width="19" customWidth="1"/>
    <col min="3" max="4" width="19.85546875" customWidth="1"/>
    <col min="5" max="5" width="18.7109375" customWidth="1"/>
    <col min="6" max="6" width="13.42578125" customWidth="1"/>
    <col min="7" max="7" width="13.7109375" bestFit="1" customWidth="1"/>
  </cols>
  <sheetData>
    <row r="1" spans="1:7" ht="18.75" x14ac:dyDescent="0.3">
      <c r="A1" s="9" t="s">
        <v>16</v>
      </c>
    </row>
    <row r="2" spans="1:7" s="7" customFormat="1" ht="45.75" thickBot="1" x14ac:dyDescent="0.3">
      <c r="A2" s="17" t="s">
        <v>14</v>
      </c>
      <c r="B2" s="18" t="s">
        <v>17</v>
      </c>
      <c r="C2" s="17" t="s">
        <v>1</v>
      </c>
      <c r="D2" s="19" t="s">
        <v>22</v>
      </c>
      <c r="E2" s="18" t="s">
        <v>21</v>
      </c>
      <c r="F2" s="20" t="s">
        <v>26</v>
      </c>
      <c r="G2" s="20" t="s">
        <v>27</v>
      </c>
    </row>
    <row r="3" spans="1:7" x14ac:dyDescent="0.25">
      <c r="A3" s="28" t="s">
        <v>2</v>
      </c>
      <c r="B3" s="26"/>
      <c r="C3" s="27"/>
      <c r="D3" s="27"/>
      <c r="E3" s="27"/>
      <c r="F3" s="10"/>
      <c r="G3" s="10"/>
    </row>
    <row r="4" spans="1:7" x14ac:dyDescent="0.25">
      <c r="A4" s="5" t="s">
        <v>24</v>
      </c>
      <c r="B4" s="12">
        <f>B6-B5</f>
        <v>2162142000</v>
      </c>
      <c r="C4" s="6">
        <f>C6-C5</f>
        <v>1717484000</v>
      </c>
      <c r="D4" s="6">
        <f>D6-D5</f>
        <v>1955840000</v>
      </c>
      <c r="E4" s="6">
        <f>E6-E5</f>
        <v>1574989300</v>
      </c>
      <c r="F4" s="10">
        <f t="shared" ref="F4:F15" si="0">(E4-B4)/B4</f>
        <v>-0.27156065605311769</v>
      </c>
      <c r="G4" s="10">
        <f>(E4-C4)/C4</f>
        <v>-8.296711934434324E-2</v>
      </c>
    </row>
    <row r="5" spans="1:7" x14ac:dyDescent="0.25">
      <c r="A5" s="29" t="s">
        <v>10</v>
      </c>
      <c r="B5" s="30">
        <v>435857000</v>
      </c>
      <c r="C5" s="31">
        <v>0</v>
      </c>
      <c r="D5" s="31">
        <v>402000000</v>
      </c>
      <c r="E5" s="31">
        <f>D5+4399000</f>
        <v>406399000</v>
      </c>
      <c r="F5" s="32">
        <f t="shared" si="0"/>
        <v>-6.7586387278396359E-2</v>
      </c>
      <c r="G5" s="38" t="s">
        <v>28</v>
      </c>
    </row>
    <row r="6" spans="1:7" x14ac:dyDescent="0.25">
      <c r="A6" s="33" t="s">
        <v>25</v>
      </c>
      <c r="B6" s="34">
        <v>2597999000</v>
      </c>
      <c r="C6" s="35">
        <v>1717484000</v>
      </c>
      <c r="D6" s="35">
        <v>2357840000</v>
      </c>
      <c r="E6" s="35">
        <f>D6+4399000-1086000-468000+468000-1000000-364700-3831000-12078000-80000000-250000000-32491000</f>
        <v>1981388300</v>
      </c>
      <c r="F6" s="32">
        <f t="shared" si="0"/>
        <v>-0.2373406225329571</v>
      </c>
      <c r="G6" s="15">
        <f>(E6-C6)/C6</f>
        <v>0.15365750132170081</v>
      </c>
    </row>
    <row r="7" spans="1:7" x14ac:dyDescent="0.25">
      <c r="A7" t="s">
        <v>0</v>
      </c>
      <c r="B7" s="11">
        <v>706473000</v>
      </c>
      <c r="C7" s="3">
        <v>450812000</v>
      </c>
      <c r="D7" s="3">
        <v>602238000</v>
      </c>
      <c r="E7" s="3">
        <f>D7-5399000+1086000-979000</f>
        <v>596946000</v>
      </c>
      <c r="F7" s="10">
        <f t="shared" si="0"/>
        <v>-0.15503352569737272</v>
      </c>
      <c r="G7" s="15">
        <f>(E7-C7)/C7</f>
        <v>0.32415729838602342</v>
      </c>
    </row>
    <row r="8" spans="1:7" x14ac:dyDescent="0.25">
      <c r="A8" t="s">
        <v>3</v>
      </c>
      <c r="B8" s="11">
        <v>3178000</v>
      </c>
      <c r="C8" s="3">
        <v>0</v>
      </c>
      <c r="D8" s="3">
        <v>3674000</v>
      </c>
      <c r="E8" s="3">
        <v>3674000</v>
      </c>
      <c r="F8" s="15">
        <f t="shared" si="0"/>
        <v>0.15607300188797987</v>
      </c>
      <c r="G8" s="38" t="s">
        <v>28</v>
      </c>
    </row>
    <row r="9" spans="1:7" x14ac:dyDescent="0.25">
      <c r="A9" t="s">
        <v>9</v>
      </c>
      <c r="B9" s="11">
        <v>41489000</v>
      </c>
      <c r="C9" s="3">
        <v>37475000</v>
      </c>
      <c r="D9" s="3">
        <v>40000000</v>
      </c>
      <c r="E9" s="3">
        <v>40000000</v>
      </c>
      <c r="F9" s="10">
        <f t="shared" si="0"/>
        <v>-3.5889030827448237E-2</v>
      </c>
      <c r="G9" s="15">
        <f t="shared" ref="G9:G15" si="1">(E9-C9)/C9</f>
        <v>6.7378252168112079E-2</v>
      </c>
    </row>
    <row r="10" spans="1:7" x14ac:dyDescent="0.25">
      <c r="A10" t="s">
        <v>4</v>
      </c>
      <c r="B10" s="11">
        <v>34467000</v>
      </c>
      <c r="C10" s="3">
        <v>39553000</v>
      </c>
      <c r="D10" s="3">
        <v>39553000</v>
      </c>
      <c r="E10" s="3">
        <v>39553000</v>
      </c>
      <c r="F10" s="10">
        <f t="shared" si="0"/>
        <v>0.14756143557605825</v>
      </c>
      <c r="G10" s="36">
        <f t="shared" si="1"/>
        <v>0</v>
      </c>
    </row>
    <row r="11" spans="1:7" x14ac:dyDescent="0.25">
      <c r="A11" t="s">
        <v>5</v>
      </c>
      <c r="B11" s="11">
        <v>1088769000</v>
      </c>
      <c r="C11" s="3">
        <v>762063000</v>
      </c>
      <c r="D11" s="3">
        <v>1116374000</v>
      </c>
      <c r="E11" s="3">
        <v>1116374000</v>
      </c>
      <c r="F11" s="15">
        <f t="shared" si="0"/>
        <v>2.5354322174859865E-2</v>
      </c>
      <c r="G11" s="15">
        <f t="shared" si="1"/>
        <v>0.46493662597449292</v>
      </c>
    </row>
    <row r="12" spans="1:7" x14ac:dyDescent="0.25">
      <c r="A12" t="s">
        <v>6</v>
      </c>
      <c r="B12" s="11">
        <v>91941000</v>
      </c>
      <c r="C12" s="3">
        <v>47429000</v>
      </c>
      <c r="D12" s="3">
        <v>91874000</v>
      </c>
      <c r="E12" s="3">
        <v>91874000</v>
      </c>
      <c r="F12" s="14">
        <f t="shared" si="0"/>
        <v>-7.2872820613219345E-4</v>
      </c>
      <c r="G12" s="15">
        <f t="shared" si="1"/>
        <v>0.93708490585928439</v>
      </c>
    </row>
    <row r="13" spans="1:7" x14ac:dyDescent="0.25">
      <c r="A13" t="s">
        <v>7</v>
      </c>
      <c r="B13" s="11">
        <v>18209000</v>
      </c>
      <c r="C13" s="3">
        <v>15717000</v>
      </c>
      <c r="D13" s="3">
        <v>18047000</v>
      </c>
      <c r="E13" s="3">
        <v>18047000</v>
      </c>
      <c r="F13" s="10">
        <f t="shared" si="0"/>
        <v>-8.8966994343456524E-3</v>
      </c>
      <c r="G13" s="15">
        <f t="shared" si="1"/>
        <v>0.14824712095183559</v>
      </c>
    </row>
    <row r="14" spans="1:7" x14ac:dyDescent="0.25">
      <c r="A14" t="s">
        <v>8</v>
      </c>
      <c r="B14" s="11">
        <v>3527161000</v>
      </c>
      <c r="C14" s="3">
        <v>2933467000</v>
      </c>
      <c r="D14" s="3">
        <v>3288161000</v>
      </c>
      <c r="E14" s="3">
        <f>D14+1000000+250000000+6000000-6000000</f>
        <v>3539161000</v>
      </c>
      <c r="F14" s="16">
        <f t="shared" si="0"/>
        <v>3.4021696202696729E-3</v>
      </c>
      <c r="G14" s="15">
        <f t="shared" si="1"/>
        <v>0.20647718211931479</v>
      </c>
    </row>
    <row r="15" spans="1:7" x14ac:dyDescent="0.25">
      <c r="A15" t="s">
        <v>11</v>
      </c>
      <c r="B15" s="11">
        <v>10000000</v>
      </c>
      <c r="C15" s="3">
        <v>20000000</v>
      </c>
      <c r="D15" s="3">
        <v>30000000</v>
      </c>
      <c r="E15" s="3">
        <v>30000000</v>
      </c>
      <c r="F15" s="10">
        <f t="shared" si="0"/>
        <v>2</v>
      </c>
      <c r="G15" s="15">
        <f t="shared" si="1"/>
        <v>0.5</v>
      </c>
    </row>
    <row r="16" spans="1:7" x14ac:dyDescent="0.25">
      <c r="B16" s="13"/>
    </row>
    <row r="17" spans="1:7" x14ac:dyDescent="0.25">
      <c r="A17" s="21" t="s">
        <v>13</v>
      </c>
      <c r="B17" s="22">
        <v>-61198000</v>
      </c>
      <c r="C17" s="23">
        <v>-369000000</v>
      </c>
      <c r="D17" s="23">
        <v>-60000000</v>
      </c>
      <c r="E17" s="23">
        <v>-68000000</v>
      </c>
      <c r="F17" s="21"/>
      <c r="G17" s="21"/>
    </row>
    <row r="18" spans="1:7" ht="15.75" thickBot="1" x14ac:dyDescent="0.3">
      <c r="A18" s="24"/>
      <c r="B18" s="25"/>
      <c r="C18" s="24"/>
      <c r="D18" s="24"/>
      <c r="E18" s="24"/>
      <c r="F18" s="24"/>
      <c r="G18" s="24"/>
    </row>
    <row r="19" spans="1:7" x14ac:dyDescent="0.25">
      <c r="A19" s="2" t="s">
        <v>12</v>
      </c>
      <c r="B19" s="8">
        <f>SUM(B6:B17)</f>
        <v>8058488000</v>
      </c>
      <c r="C19" s="8">
        <f>SUM(C6:C17)</f>
        <v>5655000000</v>
      </c>
      <c r="D19" s="8">
        <f>SUM(D6:D17)</f>
        <v>7527761000</v>
      </c>
      <c r="E19" s="8">
        <f>SUM(E6:E17)</f>
        <v>7389017300</v>
      </c>
      <c r="F19" s="10">
        <f>(E19-B19)/B19</f>
        <v>-8.307646546101452E-2</v>
      </c>
      <c r="G19" s="15">
        <f>(E19-C19)/C19</f>
        <v>0.30663435897435898</v>
      </c>
    </row>
    <row r="20" spans="1:7" x14ac:dyDescent="0.25">
      <c r="B20" s="3"/>
      <c r="F20" s="10"/>
      <c r="G20" s="37"/>
    </row>
    <row r="21" spans="1:7" x14ac:dyDescent="0.25">
      <c r="A21" s="2" t="s">
        <v>23</v>
      </c>
    </row>
    <row r="22" spans="1:7" x14ac:dyDescent="0.25">
      <c r="A22" t="s">
        <v>18</v>
      </c>
      <c r="B22" s="1" t="s">
        <v>15</v>
      </c>
    </row>
    <row r="23" spans="1:7" x14ac:dyDescent="0.25">
      <c r="A23" t="s">
        <v>19</v>
      </c>
      <c r="B23" s="1" t="s">
        <v>20</v>
      </c>
    </row>
    <row r="25" spans="1:7" x14ac:dyDescent="0.25">
      <c r="D25" s="4"/>
      <c r="E25" s="4"/>
    </row>
    <row r="26" spans="1:7" x14ac:dyDescent="0.25">
      <c r="D26" s="4"/>
    </row>
    <row r="27" spans="1:7" x14ac:dyDescent="0.25">
      <c r="D27" s="4"/>
    </row>
  </sheetData>
  <hyperlinks>
    <hyperlink ref="B22" r:id="rId1"/>
    <hyperlink ref="B23" r:id="rId2"/>
  </hyperlinks>
  <pageMargins left="0.7" right="0.7" top="0.75" bottom="0.75" header="0.3" footer="0.3"/>
  <pageSetup scale="7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 Burkhart</dc:creator>
  <cp:lastModifiedBy>Kira Burkhart</cp:lastModifiedBy>
  <cp:lastPrinted>2017-10-19T18:07:23Z</cp:lastPrinted>
  <dcterms:created xsi:type="dcterms:W3CDTF">2017-10-16T14:25:45Z</dcterms:created>
  <dcterms:modified xsi:type="dcterms:W3CDTF">2017-10-20T14:49:18Z</dcterms:modified>
</cp:coreProperties>
</file>